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na Kiourtz\Downloads\"/>
    </mc:Choice>
  </mc:AlternateContent>
  <xr:revisionPtr revIDLastSave="0" documentId="8_{15EE2BDA-86DF-4110-972C-2BC4479A710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A1" sheetId="1" r:id="rId1"/>
  </sheets>
  <definedNames>
    <definedName name="_xlnm._FilterDatabase" localSheetId="0" hidden="1">'MA1'!$G$50:$G$50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F13" i="1" s="1"/>
  <c r="E46" i="1"/>
  <c r="H13" i="1" l="1"/>
  <c r="C14" i="1"/>
  <c r="C15" i="1" l="1"/>
  <c r="F14" i="1"/>
  <c r="H14" i="1" s="1"/>
  <c r="F15" i="1"/>
  <c r="H15" i="1" s="1"/>
  <c r="C16" i="1"/>
  <c r="C17" i="1" l="1"/>
  <c r="F16" i="1"/>
  <c r="H16" i="1" s="1"/>
  <c r="C18" i="1" l="1"/>
  <c r="F17" i="1"/>
  <c r="H17" i="1" s="1"/>
  <c r="C19" i="1" l="1"/>
  <c r="F18" i="1"/>
  <c r="H18" i="1" s="1"/>
  <c r="C20" i="1" l="1"/>
  <c r="F19" i="1"/>
  <c r="H19" i="1" s="1"/>
  <c r="C21" i="1" l="1"/>
  <c r="F20" i="1"/>
  <c r="H20" i="1" s="1"/>
  <c r="C22" i="1" l="1"/>
  <c r="F21" i="1"/>
  <c r="H21" i="1" s="1"/>
  <c r="C23" i="1" l="1"/>
  <c r="F22" i="1"/>
  <c r="H22" i="1" s="1"/>
  <c r="C24" i="1" l="1"/>
  <c r="F23" i="1"/>
  <c r="H23" i="1" s="1"/>
  <c r="C25" i="1" l="1"/>
  <c r="F24" i="1"/>
  <c r="H24" i="1" s="1"/>
  <c r="C26" i="1" l="1"/>
  <c r="F25" i="1"/>
  <c r="C27" i="1" l="1"/>
  <c r="F26" i="1"/>
  <c r="H26" i="1" s="1"/>
  <c r="H25" i="1"/>
  <c r="C28" i="1" l="1"/>
  <c r="F27" i="1"/>
  <c r="H27" i="1" s="1"/>
  <c r="C29" i="1" l="1"/>
  <c r="F28" i="1"/>
  <c r="H28" i="1" s="1"/>
  <c r="C30" i="1" l="1"/>
  <c r="F29" i="1"/>
  <c r="H29" i="1" s="1"/>
  <c r="C31" i="1" l="1"/>
  <c r="F30" i="1"/>
  <c r="F31" i="1" l="1"/>
  <c r="H31" i="1" s="1"/>
  <c r="C32" i="1"/>
  <c r="H30" i="1"/>
  <c r="F32" i="1" l="1"/>
  <c r="H32" i="1" s="1"/>
  <c r="C33" i="1"/>
  <c r="F33" i="1" l="1"/>
  <c r="H33" i="1" s="1"/>
  <c r="C34" i="1"/>
  <c r="C35" i="1" l="1"/>
  <c r="F34" i="1"/>
  <c r="H34" i="1" s="1"/>
  <c r="F35" i="1" l="1"/>
  <c r="H35" i="1" s="1"/>
  <c r="C36" i="1"/>
  <c r="F36" i="1" l="1"/>
  <c r="H36" i="1" s="1"/>
  <c r="C37" i="1"/>
  <c r="F37" i="1" l="1"/>
  <c r="H37" i="1" s="1"/>
  <c r="C38" i="1"/>
  <c r="F38" i="1" l="1"/>
  <c r="H38" i="1" s="1"/>
  <c r="C39" i="1"/>
  <c r="F39" i="1" l="1"/>
  <c r="H39" i="1" s="1"/>
  <c r="C40" i="1"/>
  <c r="C42" i="1" l="1"/>
  <c r="F42" i="1" s="1"/>
  <c r="H42" i="1" s="1"/>
  <c r="C41" i="1"/>
  <c r="F41" i="1" s="1"/>
  <c r="H41" i="1" s="1"/>
  <c r="C43" i="1"/>
  <c r="F40" i="1"/>
  <c r="H40" i="1" s="1"/>
  <c r="F43" i="1" l="1"/>
  <c r="E48" i="1" s="1"/>
  <c r="E50" i="1" l="1"/>
  <c r="H43" i="1"/>
  <c r="H48" i="1" s="1"/>
  <c r="H50" i="1" s="1"/>
</calcChain>
</file>

<file path=xl/sharedStrings.xml><?xml version="1.0" encoding="utf-8"?>
<sst xmlns="http://schemas.openxmlformats.org/spreadsheetml/2006/main" count="34" uniqueCount="33">
  <si>
    <t>Datum</t>
  </si>
  <si>
    <t>Beginn</t>
  </si>
  <si>
    <t>Ende</t>
  </si>
  <si>
    <t>Gesamt Brutto</t>
  </si>
  <si>
    <t>Arbeitszeit netto</t>
  </si>
  <si>
    <t>Monat</t>
  </si>
  <si>
    <t>Stundenlohn</t>
  </si>
  <si>
    <t>Jahr</t>
  </si>
  <si>
    <t>Pausenzeit</t>
  </si>
  <si>
    <t>Name</t>
  </si>
  <si>
    <t>September</t>
  </si>
  <si>
    <t>Mai</t>
  </si>
  <si>
    <t>Februar</t>
  </si>
  <si>
    <t>Juli</t>
  </si>
  <si>
    <t>Max Mustermann</t>
  </si>
  <si>
    <t>Gesamt Brutto:</t>
  </si>
  <si>
    <t>Gesamt Netto:</t>
  </si>
  <si>
    <t>Nettolohn:</t>
  </si>
  <si>
    <t>Arbeitsstundenzettel</t>
  </si>
  <si>
    <t>Legende:</t>
  </si>
  <si>
    <t>Wochenende</t>
  </si>
  <si>
    <t>August</t>
  </si>
  <si>
    <t>Ausfüllen</t>
  </si>
  <si>
    <t>Januar</t>
  </si>
  <si>
    <t>März</t>
  </si>
  <si>
    <t>April</t>
  </si>
  <si>
    <t>Juni</t>
  </si>
  <si>
    <t>Oktober</t>
  </si>
  <si>
    <t>November</t>
  </si>
  <si>
    <t>Dezember</t>
  </si>
  <si>
    <t>Monat:</t>
  </si>
  <si>
    <t>Bruttolohn:</t>
  </si>
  <si>
    <t>Powered by MomoZeit.de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</si>
</sst>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ddd\ dd/mm/yyyy"/>
    <numFmt numFmtId="165" formatCode="[$-F800]dddd\,\ mmmm\ dd\,\ yyyy"/>
    <numFmt numFmtId="166" formatCode="[h]:mm;@"/>
    <numFmt numFmtId="167" formatCode="#,##0.00\ &quot;€&quot;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u/>
      <sz val="18"/>
      <color rgb="FF1D3654"/>
      <name val="Arial"/>
      <family val="2"/>
    </font>
    <font>
      <sz val="11"/>
      <color theme="0"/>
      <name val="Arial"/>
      <family val="2"/>
    </font>
    <font>
      <b/>
      <sz val="11"/>
      <color rgb="FF1D3654"/>
      <name val="Arial"/>
      <family val="2"/>
    </font>
    <font>
      <sz val="11"/>
      <color rgb="FF1D3654"/>
      <name val="Arial"/>
      <family val="2"/>
    </font>
    <font>
      <u/>
      <sz val="11"/>
      <color rgb="FF0FBC9B"/>
      <name val="Arial"/>
      <family val="2"/>
    </font>
    <font>
      <u/>
      <sz val="11"/>
      <color theme="10"/>
      <name val="Arial"/>
      <family val="2"/>
    </font>
    <font>
      <b/>
      <sz val="11"/>
      <color rgb="FF07B4E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7B4E8"/>
        <bgColor indexed="64"/>
      </patternFill>
    </fill>
    <fill>
      <patternFill patternType="solid">
        <fgColor rgb="FF057AA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57AA5"/>
      </bottom>
      <diagonal/>
    </border>
    <border>
      <left/>
      <right style="medium">
        <color rgb="FF057AA5"/>
      </right>
      <top style="medium">
        <color rgb="FF057AA5"/>
      </top>
      <bottom/>
      <diagonal/>
    </border>
    <border>
      <left/>
      <right style="medium">
        <color rgb="FF057AA5"/>
      </right>
      <top/>
      <bottom/>
      <diagonal/>
    </border>
    <border>
      <left style="medium">
        <color rgb="FF0570A5"/>
      </left>
      <right style="medium">
        <color rgb="FF0570A5"/>
      </right>
      <top style="medium">
        <color rgb="FF0570A5"/>
      </top>
      <bottom style="medium">
        <color rgb="FF0570A5"/>
      </bottom>
      <diagonal/>
    </border>
    <border>
      <left style="medium">
        <color rgb="FF0570A5"/>
      </left>
      <right/>
      <top style="medium">
        <color rgb="FF0570A5"/>
      </top>
      <bottom/>
      <diagonal/>
    </border>
    <border>
      <left style="medium">
        <color rgb="FF0570A5"/>
      </left>
      <right/>
      <top/>
      <bottom style="medium">
        <color rgb="FF0570A5"/>
      </bottom>
      <diagonal/>
    </border>
    <border>
      <left style="medium">
        <color rgb="FF0570A5"/>
      </left>
      <right style="medium">
        <color rgb="FF0570A5"/>
      </right>
      <top/>
      <bottom style="medium">
        <color rgb="FF0570A5"/>
      </bottom>
      <diagonal/>
    </border>
    <border>
      <left/>
      <right/>
      <top/>
      <bottom style="medium">
        <color rgb="FF0570A5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4" xfId="0" applyFont="1" applyBorder="1"/>
    <xf numFmtId="0" fontId="4" fillId="0" borderId="0" xfId="0" applyFont="1" applyAlignment="1">
      <alignment horizontal="right"/>
    </xf>
    <xf numFmtId="0" fontId="9" fillId="0" borderId="0" xfId="1" applyFont="1"/>
    <xf numFmtId="0" fontId="10" fillId="0" borderId="0" xfId="1" applyFont="1"/>
    <xf numFmtId="0" fontId="4" fillId="0" borderId="0" xfId="0" applyFont="1" applyAlignment="1">
      <alignment wrapText="1"/>
    </xf>
    <xf numFmtId="0" fontId="8" fillId="0" borderId="8" xfId="0" applyFont="1" applyBorder="1"/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3" fillId="3" borderId="0" xfId="0" applyFont="1" applyFill="1" applyAlignment="1">
      <alignment horizontal="right"/>
    </xf>
    <xf numFmtId="0" fontId="6" fillId="2" borderId="4" xfId="0" applyFont="1" applyFill="1" applyBorder="1"/>
    <xf numFmtId="0" fontId="7" fillId="0" borderId="6" xfId="0" applyFont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7" fillId="0" borderId="5" xfId="0" applyFont="1" applyBorder="1" applyAlignment="1" applyProtection="1">
      <alignment horizontal="right"/>
      <protection locked="0"/>
    </xf>
    <xf numFmtId="0" fontId="8" fillId="0" borderId="4" xfId="0" applyFont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8" fillId="0" borderId="4" xfId="0" applyFont="1" applyBorder="1" applyProtection="1">
      <protection locked="0"/>
    </xf>
    <xf numFmtId="8" fontId="8" fillId="0" borderId="7" xfId="0" applyNumberFormat="1" applyFont="1" applyBorder="1" applyProtection="1"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1" fillId="0" borderId="1" xfId="0" applyFont="1" applyBorder="1" applyProtection="1">
      <protection locked="0"/>
    </xf>
    <xf numFmtId="20" fontId="8" fillId="0" borderId="0" xfId="0" applyNumberFormat="1" applyFont="1" applyProtection="1">
      <protection locked="0"/>
    </xf>
    <xf numFmtId="0" fontId="8" fillId="0" borderId="8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4" fillId="0" borderId="2" xfId="0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20" fontId="8" fillId="0" borderId="0" xfId="0" applyNumberFormat="1" applyFont="1"/>
    <xf numFmtId="165" fontId="7" fillId="0" borderId="0" xfId="0" applyNumberFormat="1" applyFont="1"/>
    <xf numFmtId="0" fontId="8" fillId="0" borderId="0" xfId="0" applyFont="1"/>
    <xf numFmtId="166" fontId="7" fillId="0" borderId="0" xfId="0" applyNumberFormat="1" applyFont="1"/>
    <xf numFmtId="0" fontId="7" fillId="0" borderId="0" xfId="0" applyFont="1"/>
    <xf numFmtId="167" fontId="7" fillId="0" borderId="0" xfId="0" applyNumberFormat="1" applyFont="1"/>
    <xf numFmtId="0" fontId="5" fillId="0" borderId="0" xfId="0" applyFont="1" applyAlignment="1" applyProtection="1">
      <alignment horizontal="center" vertical="center"/>
      <protection hidden="1"/>
    </xf>
    <xf numFmtId="0" fontId="1" fillId="0" borderId="0" xfId="1" applyAlignment="1" applyProtection="1">
      <alignment horizontal="right"/>
    </xf>
  </cellXfs>
  <cellStyles count="2">
    <cellStyle name="Link" xfId="1" builtinId="8"/>
    <cellStyle name="Standard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rgb="FF07B4E8"/>
      </font>
      <fill>
        <patternFill patternType="solid">
          <bgColor rgb="FF00B0F0"/>
        </patternFill>
      </fill>
      <border>
        <left style="thin">
          <color rgb="FF07B4E8"/>
        </left>
        <right style="thin">
          <color rgb="FF07B4E8"/>
        </right>
        <top style="thin">
          <color rgb="FF07B4E8"/>
        </top>
        <bottom style="thin">
          <color rgb="FF07B4E8"/>
        </bottom>
      </border>
    </dxf>
    <dxf>
      <font>
        <color rgb="FF07B4E8"/>
      </font>
      <fill>
        <patternFill patternType="solid">
          <bgColor rgb="FF00B0F0"/>
        </patternFill>
      </fill>
      <border>
        <left style="thin">
          <color rgb="FF07B4E8"/>
        </left>
        <right style="thin">
          <color rgb="FF07B4E8"/>
        </right>
        <top style="thin">
          <color rgb="FF07B4E8"/>
        </top>
        <bottom style="thin">
          <color rgb="FF07B4E8"/>
        </bottom>
      </border>
    </dxf>
    <dxf>
      <font>
        <b val="0"/>
        <i val="0"/>
        <u val="none"/>
        <color rgb="FF0FBC9B"/>
      </font>
    </dxf>
  </dxfs>
  <tableStyles count="0" defaultTableStyle="TableStyleMedium2" defaultPivotStyle="PivotStyleMedium9"/>
  <colors>
    <mruColors>
      <color rgb="FF057AA5"/>
      <color rgb="FFA0C4E9"/>
      <color rgb="FFD2E3F6"/>
      <color rgb="FF07B4E8"/>
      <color rgb="FF0470A5"/>
      <color rgb="FF0570A5"/>
      <color rgb="FFDC5888"/>
      <color rgb="FF1D3654"/>
      <color rgb="FF3A8DD4"/>
      <color rgb="FF0FBC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516561</xdr:colOff>
      <xdr:row>1</xdr:row>
      <xdr:rowOff>0</xdr:rowOff>
    </xdr:from>
    <xdr:to>
      <xdr:col>2</xdr:col>
      <xdr:colOff>971291</xdr:colOff>
      <xdr:row>2</xdr:row>
      <xdr:rowOff>182120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D4F5BBF-18CD-4473-B0AD-455DA8570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61" y="381000"/>
          <a:ext cx="1570516" cy="413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ozeit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34" zoomScale="140" zoomScaleNormal="140" workbookViewId="0">
      <selection activeCell="K42" sqref="K42"/>
    </sheetView>
  </sheetViews>
  <sheetFormatPr baseColWidth="10" defaultColWidth="8.85546875" defaultRowHeight="14.25" x14ac:dyDescent="0.2"/>
  <cols>
    <col min="1" max="1" width="7.85546875" style="10" customWidth="1"/>
    <col min="2" max="2" width="8.85546875" style="1"/>
    <col min="3" max="3" width="15.85546875" style="4" bestFit="1" customWidth="1"/>
    <col min="4" max="4" width="16.7109375" style="1" bestFit="1" customWidth="1"/>
    <col min="5" max="5" width="12.28515625" style="1" customWidth="1"/>
    <col min="6" max="6" width="15.85546875" style="1" bestFit="1" customWidth="1"/>
    <col min="7" max="7" width="15.7109375" style="1" bestFit="1" customWidth="1"/>
    <col min="8" max="8" width="17.85546875" style="1" bestFit="1" customWidth="1"/>
    <col min="9" max="9" width="8.85546875" style="1"/>
    <col min="10" max="10" width="13.42578125" style="1" bestFit="1" customWidth="1"/>
    <col min="11" max="16384" width="8.85546875" style="1"/>
  </cols>
  <sheetData>
    <row r="1" spans="1:13" s="9" customFormat="1" ht="30" customHeight="1" x14ac:dyDescent="0.2">
      <c r="C1" s="12"/>
    </row>
    <row r="2" spans="1:13" ht="18" customHeight="1" x14ac:dyDescent="0.2">
      <c r="B2" s="39" t="s">
        <v>18</v>
      </c>
      <c r="C2" s="39"/>
      <c r="D2" s="39"/>
      <c r="E2" s="39"/>
      <c r="F2" s="39"/>
      <c r="G2" s="39"/>
      <c r="H2" s="39"/>
      <c r="I2" s="39"/>
    </row>
    <row r="3" spans="1:13" ht="18" customHeight="1" thickBot="1" x14ac:dyDescent="0.25">
      <c r="A3" s="11"/>
      <c r="B3" s="39"/>
      <c r="C3" s="39"/>
      <c r="D3" s="39"/>
      <c r="E3" s="39"/>
      <c r="F3" s="39"/>
      <c r="G3" s="39"/>
      <c r="H3" s="39"/>
      <c r="I3" s="39"/>
      <c r="J3" s="1" t="s">
        <v>19</v>
      </c>
      <c r="L3" s="2" t="s">
        <v>23</v>
      </c>
      <c r="M3" s="2">
        <v>2022</v>
      </c>
    </row>
    <row r="4" spans="1:13" ht="18" customHeight="1" thickBot="1" x14ac:dyDescent="0.25">
      <c r="B4" s="39"/>
      <c r="C4" s="39"/>
      <c r="D4" s="39"/>
      <c r="E4" s="39"/>
      <c r="F4" s="39"/>
      <c r="G4" s="39"/>
      <c r="H4" s="39"/>
      <c r="I4" s="39"/>
      <c r="J4" s="13" t="s">
        <v>20</v>
      </c>
      <c r="L4" s="2" t="s">
        <v>12</v>
      </c>
      <c r="M4" s="2">
        <v>2023</v>
      </c>
    </row>
    <row r="5" spans="1:13" ht="15" thickBot="1" x14ac:dyDescent="0.25">
      <c r="B5" s="39"/>
      <c r="C5" s="39"/>
      <c r="D5" s="39"/>
      <c r="E5" s="39"/>
      <c r="F5" s="39"/>
      <c r="G5" s="39"/>
      <c r="H5" s="39"/>
      <c r="I5" s="39"/>
      <c r="J5" s="3" t="s">
        <v>22</v>
      </c>
      <c r="L5" s="2" t="s">
        <v>24</v>
      </c>
      <c r="M5" s="2">
        <v>2024</v>
      </c>
    </row>
    <row r="6" spans="1:13" ht="15" thickBot="1" x14ac:dyDescent="0.25">
      <c r="C6" s="15"/>
      <c r="D6" s="16"/>
      <c r="E6" s="16"/>
      <c r="F6" s="16"/>
      <c r="G6" s="16"/>
      <c r="H6" s="16"/>
      <c r="L6" s="2" t="s">
        <v>25</v>
      </c>
      <c r="M6" s="2">
        <v>2025</v>
      </c>
    </row>
    <row r="7" spans="1:13" ht="15.75" thickBot="1" x14ac:dyDescent="0.3">
      <c r="C7" s="17" t="s">
        <v>5</v>
      </c>
      <c r="D7" s="18" t="s">
        <v>11</v>
      </c>
      <c r="E7" s="19"/>
      <c r="F7" s="19"/>
      <c r="G7" s="20" t="s">
        <v>9</v>
      </c>
      <c r="H7" s="18" t="s">
        <v>14</v>
      </c>
      <c r="L7" s="2" t="s">
        <v>11</v>
      </c>
      <c r="M7" s="2">
        <v>2026</v>
      </c>
    </row>
    <row r="8" spans="1:13" ht="15.75" thickBot="1" x14ac:dyDescent="0.3">
      <c r="C8" s="21" t="s">
        <v>7</v>
      </c>
      <c r="D8" s="22">
        <v>2023</v>
      </c>
      <c r="E8" s="19"/>
      <c r="F8" s="19"/>
      <c r="G8" s="14" t="s">
        <v>6</v>
      </c>
      <c r="H8" s="23">
        <v>16</v>
      </c>
      <c r="L8" s="2" t="s">
        <v>26</v>
      </c>
      <c r="M8" s="2">
        <v>2027</v>
      </c>
    </row>
    <row r="9" spans="1:13" x14ac:dyDescent="0.2">
      <c r="C9" s="15"/>
      <c r="D9" s="16"/>
      <c r="E9" s="16"/>
      <c r="F9" s="16"/>
      <c r="G9" s="16"/>
      <c r="H9" s="16"/>
      <c r="L9" s="2" t="s">
        <v>13</v>
      </c>
      <c r="M9" s="2">
        <v>2028</v>
      </c>
    </row>
    <row r="10" spans="1:13" x14ac:dyDescent="0.2">
      <c r="C10" s="15"/>
      <c r="D10" s="16"/>
      <c r="E10" s="16"/>
      <c r="F10" s="16"/>
      <c r="G10" s="16"/>
      <c r="H10" s="16"/>
      <c r="L10" s="2" t="s">
        <v>21</v>
      </c>
      <c r="M10" s="2">
        <v>2029</v>
      </c>
    </row>
    <row r="11" spans="1:13" ht="15.75" thickBot="1" x14ac:dyDescent="0.3">
      <c r="C11" s="24" t="s">
        <v>0</v>
      </c>
      <c r="D11" s="25" t="s">
        <v>1</v>
      </c>
      <c r="E11" s="25" t="s">
        <v>2</v>
      </c>
      <c r="F11" s="25" t="s">
        <v>3</v>
      </c>
      <c r="G11" s="25" t="s">
        <v>8</v>
      </c>
      <c r="H11" s="25" t="s">
        <v>4</v>
      </c>
      <c r="L11" s="2" t="s">
        <v>10</v>
      </c>
      <c r="M11" s="2">
        <v>2030</v>
      </c>
    </row>
    <row r="12" spans="1:13" x14ac:dyDescent="0.2">
      <c r="C12" s="30"/>
      <c r="D12" s="16"/>
      <c r="E12" s="16"/>
      <c r="G12" s="16"/>
      <c r="L12" s="2" t="s">
        <v>27</v>
      </c>
    </row>
    <row r="13" spans="1:13" x14ac:dyDescent="0.2">
      <c r="C13" s="31">
        <f>IFERROR(DATEVALUE(CONCATENATE(1,D7,D8)),"")</f>
        <v>45047</v>
      </c>
      <c r="D13" s="26">
        <v>0.35416666666666669</v>
      </c>
      <c r="E13" s="26">
        <v>0.70833333333333337</v>
      </c>
      <c r="F13" s="33">
        <f>IF(WEEKDAY($C13,2)&gt;=6,0,E13-D13)</f>
        <v>0.35416666666666669</v>
      </c>
      <c r="G13" s="26">
        <v>4.1666666666666664E-2</v>
      </c>
      <c r="H13" s="33">
        <f>IF(WEEKDAY($C13,2)&gt;=6,0,F13-G13)</f>
        <v>0.3125</v>
      </c>
      <c r="L13" s="2" t="s">
        <v>28</v>
      </c>
    </row>
    <row r="14" spans="1:13" x14ac:dyDescent="0.2">
      <c r="C14" s="31">
        <f>IFERROR(C13+1,"")</f>
        <v>45048</v>
      </c>
      <c r="D14" s="26">
        <v>0.35416666666666669</v>
      </c>
      <c r="E14" s="26">
        <v>0.70833333333333337</v>
      </c>
      <c r="F14" s="33">
        <f>IF(WEEKDAY($C14,2)&gt;=6,0,E14-D14)</f>
        <v>0.35416666666666669</v>
      </c>
      <c r="G14" s="26">
        <v>4.1666666666666664E-2</v>
      </c>
      <c r="H14" s="33">
        <f t="shared" ref="H14:H43" si="0">IF(WEEKDAY($C14,2)&gt;=6,0,F14-G14)</f>
        <v>0.3125</v>
      </c>
      <c r="L14" s="2" t="s">
        <v>29</v>
      </c>
    </row>
    <row r="15" spans="1:13" x14ac:dyDescent="0.2">
      <c r="C15" s="31">
        <f>IFERROR(C14+1,"")</f>
        <v>45049</v>
      </c>
      <c r="D15" s="26">
        <v>0.35416666666666669</v>
      </c>
      <c r="E15" s="26">
        <v>0.70833333333333304</v>
      </c>
      <c r="F15" s="33">
        <f t="shared" ref="F15:F43" si="1">IF(WEEKDAY($C15,2)&gt;=6,0,E15-D15)</f>
        <v>0.35416666666666635</v>
      </c>
      <c r="G15" s="26">
        <v>4.1666666666666699E-2</v>
      </c>
      <c r="H15" s="33">
        <f t="shared" si="0"/>
        <v>0.31249999999999967</v>
      </c>
    </row>
    <row r="16" spans="1:13" x14ac:dyDescent="0.2">
      <c r="C16" s="31">
        <f>IFERROR(C15+1,"")</f>
        <v>45050</v>
      </c>
      <c r="D16" s="26">
        <v>0.35416666666666702</v>
      </c>
      <c r="E16" s="26">
        <v>0.70833333333333304</v>
      </c>
      <c r="F16" s="33">
        <f t="shared" si="1"/>
        <v>0.35416666666666602</v>
      </c>
      <c r="G16" s="26">
        <v>4.1666666666666699E-2</v>
      </c>
      <c r="H16" s="33">
        <f t="shared" si="0"/>
        <v>0.31249999999999933</v>
      </c>
    </row>
    <row r="17" spans="3:11" x14ac:dyDescent="0.2">
      <c r="C17" s="31">
        <f t="shared" ref="C17:C40" si="2">IFERROR(C16+1,"")</f>
        <v>45051</v>
      </c>
      <c r="D17" s="26">
        <v>0.35416666666666702</v>
      </c>
      <c r="E17" s="26">
        <v>0.70833333333333304</v>
      </c>
      <c r="F17" s="33">
        <f t="shared" si="1"/>
        <v>0.35416666666666602</v>
      </c>
      <c r="G17" s="26">
        <v>4.1666666666666699E-2</v>
      </c>
      <c r="H17" s="33">
        <f t="shared" si="0"/>
        <v>0.31249999999999933</v>
      </c>
    </row>
    <row r="18" spans="3:11" x14ac:dyDescent="0.2">
      <c r="C18" s="31">
        <f t="shared" si="2"/>
        <v>45052</v>
      </c>
      <c r="D18" s="26">
        <v>0.35416666666666702</v>
      </c>
      <c r="E18" s="26">
        <v>0.70833333333333304</v>
      </c>
      <c r="F18" s="33">
        <f t="shared" si="1"/>
        <v>0</v>
      </c>
      <c r="G18" s="26">
        <v>4.1666666666666699E-2</v>
      </c>
      <c r="H18" s="33">
        <f t="shared" si="0"/>
        <v>0</v>
      </c>
    </row>
    <row r="19" spans="3:11" x14ac:dyDescent="0.2">
      <c r="C19" s="31">
        <f t="shared" si="2"/>
        <v>45053</v>
      </c>
      <c r="D19" s="26">
        <v>0.35416666666666702</v>
      </c>
      <c r="E19" s="26">
        <v>0.70833333333333304</v>
      </c>
      <c r="F19" s="33">
        <f t="shared" si="1"/>
        <v>0</v>
      </c>
      <c r="G19" s="26">
        <v>4.1666666666666699E-2</v>
      </c>
      <c r="H19" s="33">
        <f t="shared" si="0"/>
        <v>0</v>
      </c>
    </row>
    <row r="20" spans="3:11" x14ac:dyDescent="0.2">
      <c r="C20" s="31">
        <f t="shared" si="2"/>
        <v>45054</v>
      </c>
      <c r="D20" s="26">
        <v>0.35416666666666702</v>
      </c>
      <c r="E20" s="26">
        <v>0.70833333333333304</v>
      </c>
      <c r="F20" s="33">
        <f t="shared" si="1"/>
        <v>0.35416666666666602</v>
      </c>
      <c r="G20" s="26">
        <v>4.1666666666666699E-2</v>
      </c>
      <c r="H20" s="33">
        <f t="shared" si="0"/>
        <v>0.31249999999999933</v>
      </c>
    </row>
    <row r="21" spans="3:11" x14ac:dyDescent="0.2">
      <c r="C21" s="31">
        <f t="shared" si="2"/>
        <v>45055</v>
      </c>
      <c r="D21" s="26">
        <v>0.35416666666666702</v>
      </c>
      <c r="E21" s="26">
        <v>0.70833333333333304</v>
      </c>
      <c r="F21" s="33">
        <f t="shared" si="1"/>
        <v>0.35416666666666602</v>
      </c>
      <c r="G21" s="26">
        <v>4.1666666666666664E-2</v>
      </c>
      <c r="H21" s="33">
        <f t="shared" si="0"/>
        <v>0.31249999999999933</v>
      </c>
    </row>
    <row r="22" spans="3:11" x14ac:dyDescent="0.2">
      <c r="C22" s="31">
        <f t="shared" si="2"/>
        <v>45056</v>
      </c>
      <c r="D22" s="26">
        <v>0.35416666666666702</v>
      </c>
      <c r="E22" s="26">
        <v>0.70833333333333304</v>
      </c>
      <c r="F22" s="33">
        <f t="shared" si="1"/>
        <v>0.35416666666666602</v>
      </c>
      <c r="G22" s="26">
        <v>4.1666666666666699E-2</v>
      </c>
      <c r="H22" s="33">
        <f t="shared" si="0"/>
        <v>0.31249999999999933</v>
      </c>
    </row>
    <row r="23" spans="3:11" x14ac:dyDescent="0.2">
      <c r="C23" s="31">
        <f t="shared" si="2"/>
        <v>45057</v>
      </c>
      <c r="D23" s="26">
        <v>0.35416666666666702</v>
      </c>
      <c r="E23" s="26">
        <v>0.70833333333333304</v>
      </c>
      <c r="F23" s="33">
        <f t="shared" si="1"/>
        <v>0.35416666666666602</v>
      </c>
      <c r="G23" s="26">
        <v>4.1666666666666699E-2</v>
      </c>
      <c r="H23" s="33">
        <f t="shared" si="0"/>
        <v>0.31249999999999933</v>
      </c>
    </row>
    <row r="24" spans="3:11" x14ac:dyDescent="0.2">
      <c r="C24" s="31">
        <f t="shared" si="2"/>
        <v>45058</v>
      </c>
      <c r="D24" s="26">
        <v>0.35416666666666702</v>
      </c>
      <c r="E24" s="26">
        <v>0.70833333333333304</v>
      </c>
      <c r="F24" s="33">
        <f t="shared" si="1"/>
        <v>0.35416666666666602</v>
      </c>
      <c r="G24" s="26">
        <v>4.1666666666666699E-2</v>
      </c>
      <c r="H24" s="33">
        <f t="shared" si="0"/>
        <v>0.31249999999999933</v>
      </c>
    </row>
    <row r="25" spans="3:11" x14ac:dyDescent="0.2">
      <c r="C25" s="31">
        <f t="shared" si="2"/>
        <v>45059</v>
      </c>
      <c r="D25" s="26">
        <v>0.35416666666666702</v>
      </c>
      <c r="E25" s="26">
        <v>0.70833333333333304</v>
      </c>
      <c r="F25" s="33">
        <f t="shared" si="1"/>
        <v>0</v>
      </c>
      <c r="G25" s="26">
        <v>4.1666666666666699E-2</v>
      </c>
      <c r="H25" s="33">
        <f t="shared" si="0"/>
        <v>0</v>
      </c>
    </row>
    <row r="26" spans="3:11" x14ac:dyDescent="0.2">
      <c r="C26" s="31">
        <f t="shared" si="2"/>
        <v>45060</v>
      </c>
      <c r="D26" s="26">
        <v>0.35416666666666702</v>
      </c>
      <c r="E26" s="26">
        <v>0.70833333333333304</v>
      </c>
      <c r="F26" s="33">
        <f t="shared" si="1"/>
        <v>0</v>
      </c>
      <c r="G26" s="26">
        <v>4.1666666666666699E-2</v>
      </c>
      <c r="H26" s="33">
        <f t="shared" si="0"/>
        <v>0</v>
      </c>
      <c r="J26" s="5"/>
    </row>
    <row r="27" spans="3:11" x14ac:dyDescent="0.2">
      <c r="C27" s="31">
        <f t="shared" si="2"/>
        <v>45061</v>
      </c>
      <c r="D27" s="26">
        <v>0.35416666666666702</v>
      </c>
      <c r="E27" s="26">
        <v>0.70833333333333304</v>
      </c>
      <c r="F27" s="33">
        <f t="shared" si="1"/>
        <v>0.35416666666666602</v>
      </c>
      <c r="G27" s="26">
        <v>4.1666666666666699E-2</v>
      </c>
      <c r="H27" s="33">
        <f t="shared" si="0"/>
        <v>0.31249999999999933</v>
      </c>
      <c r="K27" s="6"/>
    </row>
    <row r="28" spans="3:11" x14ac:dyDescent="0.2">
      <c r="C28" s="31">
        <f t="shared" si="2"/>
        <v>45062</v>
      </c>
      <c r="D28" s="26">
        <v>0.35416666666666702</v>
      </c>
      <c r="E28" s="26">
        <v>0.70833333333333304</v>
      </c>
      <c r="F28" s="33">
        <f t="shared" si="1"/>
        <v>0.35416666666666602</v>
      </c>
      <c r="G28" s="26">
        <v>4.1666666666666699E-2</v>
      </c>
      <c r="H28" s="33">
        <f t="shared" si="0"/>
        <v>0.31249999999999933</v>
      </c>
    </row>
    <row r="29" spans="3:11" x14ac:dyDescent="0.2">
      <c r="C29" s="31">
        <f t="shared" si="2"/>
        <v>45063</v>
      </c>
      <c r="D29" s="26">
        <v>0.35416666666666702</v>
      </c>
      <c r="E29" s="26">
        <v>0.70833333333333304</v>
      </c>
      <c r="F29" s="33">
        <f t="shared" si="1"/>
        <v>0.35416666666666602</v>
      </c>
      <c r="G29" s="26">
        <v>4.1666666666666699E-2</v>
      </c>
      <c r="H29" s="33">
        <f t="shared" si="0"/>
        <v>0.31249999999999933</v>
      </c>
    </row>
    <row r="30" spans="3:11" x14ac:dyDescent="0.2">
      <c r="C30" s="31">
        <f t="shared" si="2"/>
        <v>45064</v>
      </c>
      <c r="D30" s="26">
        <v>0.35416666666666702</v>
      </c>
      <c r="E30" s="26">
        <v>0.70833333333333304</v>
      </c>
      <c r="F30" s="33">
        <f t="shared" si="1"/>
        <v>0.35416666666666602</v>
      </c>
      <c r="G30" s="26">
        <v>4.1666666666666699E-2</v>
      </c>
      <c r="H30" s="33">
        <f t="shared" si="0"/>
        <v>0.31249999999999933</v>
      </c>
    </row>
    <row r="31" spans="3:11" x14ac:dyDescent="0.2">
      <c r="C31" s="31">
        <f t="shared" si="2"/>
        <v>45065</v>
      </c>
      <c r="D31" s="26">
        <v>0.35416666666666702</v>
      </c>
      <c r="E31" s="26">
        <v>0.70833333333333304</v>
      </c>
      <c r="F31" s="33">
        <f t="shared" si="1"/>
        <v>0.35416666666666602</v>
      </c>
      <c r="G31" s="26">
        <v>4.1666666666666699E-2</v>
      </c>
      <c r="H31" s="33">
        <f t="shared" si="0"/>
        <v>0.31249999999999933</v>
      </c>
    </row>
    <row r="32" spans="3:11" x14ac:dyDescent="0.2">
      <c r="C32" s="31">
        <f t="shared" si="2"/>
        <v>45066</v>
      </c>
      <c r="D32" s="26">
        <v>0.35416666666666702</v>
      </c>
      <c r="E32" s="26">
        <v>0.70833333333333304</v>
      </c>
      <c r="F32" s="33">
        <f t="shared" si="1"/>
        <v>0</v>
      </c>
      <c r="G32" s="26">
        <v>4.1666666666666699E-2</v>
      </c>
      <c r="H32" s="33">
        <f t="shared" si="0"/>
        <v>0</v>
      </c>
    </row>
    <row r="33" spans="2:11" x14ac:dyDescent="0.2">
      <c r="C33" s="31">
        <f t="shared" si="2"/>
        <v>45067</v>
      </c>
      <c r="D33" s="26">
        <v>0.35416666666666702</v>
      </c>
      <c r="E33" s="26">
        <v>0.70833333333333304</v>
      </c>
      <c r="F33" s="33">
        <f t="shared" si="1"/>
        <v>0</v>
      </c>
      <c r="G33" s="26">
        <v>4.1666666666666699E-2</v>
      </c>
      <c r="H33" s="33">
        <f t="shared" si="0"/>
        <v>0</v>
      </c>
    </row>
    <row r="34" spans="2:11" x14ac:dyDescent="0.2">
      <c r="C34" s="31">
        <f t="shared" si="2"/>
        <v>45068</v>
      </c>
      <c r="D34" s="26">
        <v>0.35416666666666702</v>
      </c>
      <c r="E34" s="26">
        <v>0.70833333333333304</v>
      </c>
      <c r="F34" s="33">
        <f t="shared" si="1"/>
        <v>0.35416666666666602</v>
      </c>
      <c r="G34" s="26">
        <v>4.1666666666666699E-2</v>
      </c>
      <c r="H34" s="33">
        <f t="shared" si="0"/>
        <v>0.31249999999999933</v>
      </c>
    </row>
    <row r="35" spans="2:11" x14ac:dyDescent="0.2">
      <c r="C35" s="31">
        <f t="shared" si="2"/>
        <v>45069</v>
      </c>
      <c r="D35" s="26">
        <v>0.35416666666666702</v>
      </c>
      <c r="E35" s="26">
        <v>0.70833333333333304</v>
      </c>
      <c r="F35" s="33">
        <f t="shared" si="1"/>
        <v>0.35416666666666602</v>
      </c>
      <c r="G35" s="26">
        <v>4.1666666666666699E-2</v>
      </c>
      <c r="H35" s="33">
        <f t="shared" si="0"/>
        <v>0.31249999999999933</v>
      </c>
    </row>
    <row r="36" spans="2:11" x14ac:dyDescent="0.2">
      <c r="C36" s="31">
        <f t="shared" si="2"/>
        <v>45070</v>
      </c>
      <c r="D36" s="26">
        <v>0.35416666666666702</v>
      </c>
      <c r="E36" s="26">
        <v>0.70833333333333304</v>
      </c>
      <c r="F36" s="33">
        <f t="shared" si="1"/>
        <v>0.35416666666666602</v>
      </c>
      <c r="G36" s="26">
        <v>4.1666666666666699E-2</v>
      </c>
      <c r="H36" s="33">
        <f t="shared" si="0"/>
        <v>0.31249999999999933</v>
      </c>
    </row>
    <row r="37" spans="2:11" x14ac:dyDescent="0.2">
      <c r="C37" s="31">
        <f t="shared" si="2"/>
        <v>45071</v>
      </c>
      <c r="D37" s="26">
        <v>0.35416666666666702</v>
      </c>
      <c r="E37" s="26">
        <v>0.70833333333333304</v>
      </c>
      <c r="F37" s="33">
        <f t="shared" si="1"/>
        <v>0.35416666666666602</v>
      </c>
      <c r="G37" s="26">
        <v>4.1666666666666664E-2</v>
      </c>
      <c r="H37" s="33">
        <f t="shared" si="0"/>
        <v>0.31249999999999933</v>
      </c>
    </row>
    <row r="38" spans="2:11" x14ac:dyDescent="0.2">
      <c r="C38" s="31">
        <f t="shared" si="2"/>
        <v>45072</v>
      </c>
      <c r="D38" s="26">
        <v>0.35416666666666702</v>
      </c>
      <c r="E38" s="26">
        <v>0.70833333333333304</v>
      </c>
      <c r="F38" s="33">
        <f t="shared" si="1"/>
        <v>0.35416666666666602</v>
      </c>
      <c r="G38" s="26">
        <v>4.1666666666666699E-2</v>
      </c>
      <c r="H38" s="33">
        <f t="shared" si="0"/>
        <v>0.31249999999999933</v>
      </c>
    </row>
    <row r="39" spans="2:11" x14ac:dyDescent="0.2">
      <c r="C39" s="31">
        <f t="shared" si="2"/>
        <v>45073</v>
      </c>
      <c r="D39" s="26">
        <v>0.35416666666666702</v>
      </c>
      <c r="E39" s="26">
        <v>0.70833333333333304</v>
      </c>
      <c r="F39" s="33">
        <f t="shared" si="1"/>
        <v>0</v>
      </c>
      <c r="G39" s="26">
        <v>4.1666666666666699E-2</v>
      </c>
      <c r="H39" s="33">
        <f t="shared" si="0"/>
        <v>0</v>
      </c>
    </row>
    <row r="40" spans="2:11" x14ac:dyDescent="0.2">
      <c r="C40" s="31">
        <f t="shared" si="2"/>
        <v>45074</v>
      </c>
      <c r="D40" s="26">
        <v>0.35416666666666702</v>
      </c>
      <c r="E40" s="26">
        <v>0.70833333333333304</v>
      </c>
      <c r="F40" s="33">
        <f t="shared" si="1"/>
        <v>0</v>
      </c>
      <c r="G40" s="26">
        <v>4.1666666666666699E-2</v>
      </c>
      <c r="H40" s="33">
        <f t="shared" si="0"/>
        <v>0</v>
      </c>
    </row>
    <row r="41" spans="2:11" x14ac:dyDescent="0.2">
      <c r="C41" s="31">
        <f>IF(MONTH($C$40)=MONTH($C$40+1),$C$40+1,"")</f>
        <v>45075</v>
      </c>
      <c r="D41" s="26">
        <v>0.35416666666666702</v>
      </c>
      <c r="E41" s="26">
        <v>0.70833333333333304</v>
      </c>
      <c r="F41" s="33">
        <f t="shared" si="1"/>
        <v>0.35416666666666602</v>
      </c>
      <c r="G41" s="26">
        <v>4.1666666666666699E-2</v>
      </c>
      <c r="H41" s="33">
        <f t="shared" si="0"/>
        <v>0.31249999999999933</v>
      </c>
    </row>
    <row r="42" spans="2:11" x14ac:dyDescent="0.2">
      <c r="C42" s="31">
        <f>IF(MONTH($C$40)=MONTH($C$40+2),$C$40+2,"")</f>
        <v>45076</v>
      </c>
      <c r="D42" s="26">
        <v>0.35416666666666702</v>
      </c>
      <c r="E42" s="26">
        <v>0.70833333333333304</v>
      </c>
      <c r="F42" s="33">
        <f t="shared" si="1"/>
        <v>0.35416666666666602</v>
      </c>
      <c r="G42" s="26">
        <v>0.20833333333333334</v>
      </c>
      <c r="H42" s="33">
        <f t="shared" si="0"/>
        <v>0.14583333333333268</v>
      </c>
    </row>
    <row r="43" spans="2:11" x14ac:dyDescent="0.2">
      <c r="C43" s="31">
        <f>IF(MONTH($C$40)=MONTH($C$40+3),$C$40+3,"")</f>
        <v>45077</v>
      </c>
      <c r="D43" s="26">
        <v>0.35416666666666702</v>
      </c>
      <c r="E43" s="26">
        <v>0.70833333333333304</v>
      </c>
      <c r="F43" s="33">
        <f t="shared" si="1"/>
        <v>0.35416666666666602</v>
      </c>
      <c r="G43" s="26">
        <v>4.1666666666666699E-2</v>
      </c>
      <c r="H43" s="33">
        <f t="shared" si="0"/>
        <v>0.31249999999999933</v>
      </c>
    </row>
    <row r="44" spans="2:11" ht="15" thickBot="1" x14ac:dyDescent="0.25">
      <c r="B44" s="8"/>
      <c r="C44" s="32"/>
      <c r="D44" s="27"/>
      <c r="E44" s="27"/>
      <c r="F44" s="8"/>
      <c r="G44" s="27"/>
      <c r="H44" s="8"/>
    </row>
    <row r="45" spans="2:11" x14ac:dyDescent="0.2">
      <c r="C45" s="28"/>
      <c r="D45" s="19"/>
      <c r="E45" s="19"/>
      <c r="F45" s="19"/>
      <c r="G45" s="19"/>
      <c r="H45" s="19"/>
      <c r="K45" s="7"/>
    </row>
    <row r="46" spans="2:11" ht="15" x14ac:dyDescent="0.25">
      <c r="C46" s="15"/>
      <c r="D46" s="29" t="s">
        <v>30</v>
      </c>
      <c r="E46" s="34" t="str">
        <f>D7</f>
        <v>Mai</v>
      </c>
      <c r="F46" s="35"/>
      <c r="G46" s="35"/>
      <c r="H46" s="35"/>
    </row>
    <row r="47" spans="2:11" x14ac:dyDescent="0.2">
      <c r="C47" s="28"/>
      <c r="D47" s="19"/>
      <c r="E47" s="35"/>
      <c r="F47" s="35"/>
      <c r="G47" s="35"/>
      <c r="H47" s="35"/>
    </row>
    <row r="48" spans="2:11" ht="15" x14ac:dyDescent="0.25">
      <c r="C48" s="28"/>
      <c r="D48" s="29" t="s">
        <v>15</v>
      </c>
      <c r="E48" s="36">
        <f>SUM(F13:F43)</f>
        <v>8.1458333333333197</v>
      </c>
      <c r="F48" s="35"/>
      <c r="G48" s="37" t="s">
        <v>16</v>
      </c>
      <c r="H48" s="36">
        <f>SUM(H13:H43)</f>
        <v>7.0208333333333171</v>
      </c>
    </row>
    <row r="49" spans="3:8" x14ac:dyDescent="0.2">
      <c r="C49" s="15"/>
      <c r="D49" s="19"/>
      <c r="E49" s="35"/>
      <c r="F49" s="35"/>
      <c r="G49" s="35"/>
      <c r="H49" s="35"/>
    </row>
    <row r="50" spans="3:8" ht="15" x14ac:dyDescent="0.25">
      <c r="C50" s="15"/>
      <c r="D50" s="29" t="s">
        <v>31</v>
      </c>
      <c r="E50" s="38">
        <f>(E48*24)*H8</f>
        <v>3127.9999999999945</v>
      </c>
      <c r="F50" s="35"/>
      <c r="G50" s="37" t="s">
        <v>17</v>
      </c>
      <c r="H50" s="38">
        <f>(H48*24)*H8</f>
        <v>2695.9999999999936</v>
      </c>
    </row>
    <row r="54" spans="3:8" ht="15" x14ac:dyDescent="0.25">
      <c r="G54" s="40" t="s">
        <v>32</v>
      </c>
      <c r="H54" s="40"/>
    </row>
  </sheetData>
  <sheetProtection algorithmName="SHA-512" hashValue="89WbtKT+ljMnRvdqa8RDWuXF0yU96WtmeSX4cdF8G2nfR3+8fm8LkyJalkhzwO0hnNTPaB5Fr0HVIPnYBcZUEg==" saltValue="J2zkj12Lb3/Xdzie0TE93Q==" spinCount="100000" sheet="1"/>
  <protectedRanges>
    <protectedRange algorithmName="SHA-512" hashValue="Q0FPM+FiaBvD1F+jrSKCP+ZUSVHk1KYSJ8VblXUCP00ixBD4rtCdP9ht7peS5jE2qbilvbsyzXNgkM71+y4e+Q==" saltValue="OBDK0OxzJXhn8yA1NL2+yw==" spinCount="100000" sqref="G54:H54" name="Bereich2"/>
    <protectedRange algorithmName="SHA-512" hashValue="njlLQ8Js5vIA3axGywXf3FpIrxTnHdqHpH5ZY6dn3aFexkvSH6SIAPPa1wUJgsyBMzQFB9Cckx4XqEy3/Mi3Tg==" saltValue="sbwjClc1qW/Jge6q0KV5XQ==" spinCount="100000" sqref="B2" name="Bereich1"/>
  </protectedRanges>
  <mergeCells count="2">
    <mergeCell ref="B2:I5"/>
    <mergeCell ref="G54:H54"/>
  </mergeCells>
  <phoneticPr fontId="2" type="noConversion"/>
  <conditionalFormatting sqref="J26">
    <cfRule type="expression" dxfId="5" priority="8">
      <formula>HyperlinkGefunden(J26)</formula>
    </cfRule>
  </conditionalFormatting>
  <conditionalFormatting sqref="C13:C43">
    <cfRule type="expression" dxfId="4" priority="7">
      <formula>WEEKDAY($C13,2)&gt;=6</formula>
    </cfRule>
  </conditionalFormatting>
  <conditionalFormatting sqref="D13:H43">
    <cfRule type="expression" dxfId="3" priority="5">
      <formula>WEEKDAY($C13,2)&gt;=6</formula>
    </cfRule>
  </conditionalFormatting>
  <conditionalFormatting sqref="C13:H43">
    <cfRule type="expression" dxfId="2" priority="3">
      <formula>$C$13:$C$43="Wochenende"</formula>
    </cfRule>
  </conditionalFormatting>
  <conditionalFormatting sqref="D41:H43">
    <cfRule type="expression" dxfId="1" priority="2">
      <formula>$C$41:$C$43=""</formula>
    </cfRule>
  </conditionalFormatting>
  <conditionalFormatting sqref="D43:H43">
    <cfRule type="expression" dxfId="0" priority="1">
      <formula>$C$43=""</formula>
    </cfRule>
  </conditionalFormatting>
  <dataValidations count="2">
    <dataValidation type="list" allowBlank="1" showInputMessage="1" showErrorMessage="1" sqref="D7" xr:uid="{D94BE067-8158-894F-9D15-1873DCA4AA82}">
      <formula1>$L$3:$L$14</formula1>
    </dataValidation>
    <dataValidation type="list" allowBlank="1" showInputMessage="1" showErrorMessage="1" sqref="D8" xr:uid="{6A4CBEB2-8932-F74C-8C41-CC4D46EC1C6A}">
      <formula1>$M$3:$M$11</formula1>
    </dataValidation>
  </dataValidations>
  <hyperlinks>
    <hyperlink ref="G54:H54" r:id="rId1" display="Powered by MomoZeit.de" xr:uid="{5435C9DF-9818-4F5A-9CB2-B6C4E111CB79}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Christina Kiourtzidu</cp:lastModifiedBy>
  <cp:revision/>
  <dcterms:created xsi:type="dcterms:W3CDTF">2022-07-07T09:07:44Z</dcterms:created>
  <dcterms:modified xsi:type="dcterms:W3CDTF">2023-06-01T10:36:58Z</dcterms:modified>
  <cp:category/>
  <cp:contentStatus/>
</cp:coreProperties>
</file>